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80" windowWidth="18195" windowHeight="11205"/>
  </bookViews>
  <sheets>
    <sheet name="за 1 месяц 2026 года " sheetId="9" r:id="rId1"/>
  </sheets>
  <calcPr calcId="145621"/>
</workbook>
</file>

<file path=xl/calcChain.xml><?xml version="1.0" encoding="utf-8"?>
<calcChain xmlns="http://schemas.openxmlformats.org/spreadsheetml/2006/main">
  <c r="F31" i="9" l="1"/>
  <c r="E8" i="9" l="1"/>
  <c r="H32" i="9" s="1"/>
  <c r="G32" i="9" l="1"/>
  <c r="F32" i="9"/>
  <c r="F33" i="9" l="1"/>
  <c r="G33" i="9"/>
  <c r="G31" i="9"/>
  <c r="F30" i="9"/>
  <c r="G30" i="9"/>
  <c r="F29" i="9"/>
  <c r="G29" i="9"/>
  <c r="F28" i="9"/>
  <c r="G28" i="9"/>
  <c r="F27" i="9"/>
  <c r="G27" i="9"/>
  <c r="F26" i="9"/>
  <c r="G26" i="9"/>
  <c r="F25" i="9"/>
  <c r="G25" i="9"/>
  <c r="F24" i="9"/>
  <c r="G24" i="9"/>
  <c r="F23" i="9"/>
  <c r="G23" i="9"/>
  <c r="F22" i="9"/>
  <c r="G22" i="9"/>
  <c r="F21" i="9"/>
  <c r="G21" i="9"/>
  <c r="F20" i="9"/>
  <c r="G20" i="9"/>
  <c r="F19" i="9"/>
  <c r="G19" i="9"/>
  <c r="F18" i="9"/>
  <c r="G18" i="9"/>
  <c r="F17" i="9"/>
  <c r="G17" i="9"/>
  <c r="F16" i="9"/>
  <c r="G16" i="9"/>
  <c r="F15" i="9"/>
  <c r="G15" i="9"/>
  <c r="F14" i="9"/>
  <c r="G14" i="9"/>
  <c r="F13" i="9"/>
  <c r="G13" i="9"/>
  <c r="F12" i="9" l="1"/>
  <c r="G12" i="9"/>
  <c r="F11" i="9"/>
  <c r="G10" i="9" l="1"/>
  <c r="F10" i="9"/>
  <c r="H27" i="9" l="1"/>
  <c r="H30" i="9"/>
  <c r="H24" i="9"/>
  <c r="H26" i="9"/>
  <c r="H29" i="9"/>
  <c r="H23" i="9"/>
  <c r="H33" i="9"/>
  <c r="H28" i="9"/>
  <c r="H22" i="9"/>
  <c r="H31" i="9"/>
  <c r="H25" i="9"/>
  <c r="H21" i="9"/>
  <c r="H17" i="9"/>
  <c r="H20" i="9"/>
  <c r="H19" i="9"/>
  <c r="H18" i="9"/>
  <c r="H12" i="9"/>
  <c r="H13" i="9"/>
  <c r="H16" i="9"/>
  <c r="H15" i="9"/>
  <c r="H14" i="9"/>
  <c r="H10" i="9"/>
  <c r="H11" i="9"/>
  <c r="H9" i="9"/>
  <c r="H8" i="9" l="1"/>
  <c r="G9" i="9"/>
  <c r="C8" i="9" l="1"/>
  <c r="D8" i="9" l="1"/>
  <c r="F9" i="9" l="1"/>
  <c r="F8" i="9" l="1"/>
  <c r="G8" i="9"/>
</calcChain>
</file>

<file path=xl/sharedStrings.xml><?xml version="1.0" encoding="utf-8"?>
<sst xmlns="http://schemas.openxmlformats.org/spreadsheetml/2006/main" count="40" uniqueCount="40">
  <si>
    <t>Код</t>
  </si>
  <si>
    <t>Наименование муниципальной программы</t>
  </si>
  <si>
    <t>% исполнения</t>
  </si>
  <si>
    <t>Доля</t>
  </si>
  <si>
    <t>Исполнено, руб.</t>
  </si>
  <si>
    <t>Итого по программам</t>
  </si>
  <si>
    <t>Первоначальные годовые назначения, руб.</t>
  </si>
  <si>
    <t>Уточненные годовые назначения,                                                               руб.</t>
  </si>
  <si>
    <t>к первоначальным годовым назначениям</t>
  </si>
  <si>
    <t>к уточненным годовым назначениям</t>
  </si>
  <si>
    <t>5=4/2*100</t>
  </si>
  <si>
    <t>6=4/3*100</t>
  </si>
  <si>
    <t>Анализ исполнения расходов бюджета Ветлужского муниципального округа Нижегородской области</t>
  </si>
  <si>
    <t>Защита населения и территорий от чрезвычайных ситуаций и обеспечение пожарной  безопасности  в Ветлужском муниципальном округе</t>
  </si>
  <si>
    <t>Развитие физической культуры и спорта Ветлужского муниципального округа</t>
  </si>
  <si>
    <t>Обеспечение жильем молодых семей в Ветлужском муниципальном округе Нижегородской области</t>
  </si>
  <si>
    <t>Энергосбережение и повышение энергетической эффективности в Ветлужском муниципальном округе Нижегородской области на 2021-2026 годы</t>
  </si>
  <si>
    <t>Управление муниципальной собственностью Ветлужского муниципального округа  Нижегородской области</t>
  </si>
  <si>
    <t>Развитие культуры Ветлужского  муниципального округа Нижегородской области</t>
  </si>
  <si>
    <t>Развитие образования Ветлужского муниципального округа  на 2023-2030 годы</t>
  </si>
  <si>
    <t>Развитие агропромышленного комплекса Ветлужского муниципального округа Нижегородской области</t>
  </si>
  <si>
    <t>Профилактика безнадзорности и правонарушений несовершеннолетних на территории Ветлужского муниципального округа на 2019-2023 годы</t>
  </si>
  <si>
    <t>Комплексное развитие систем коммунальной инфраструктуры Ветлужского муниципального округа Нижегородской области на 2023-2025 годы</t>
  </si>
  <si>
    <t>Противодействие коррупции в Ветлужском муниципальном округе Нижегородской области</t>
  </si>
  <si>
    <t>Управление  муниципальными финансами Ветлужского муниципального округа Нижегородской области</t>
  </si>
  <si>
    <t>Развитие молодежной политики в Ветлужском муниципальном  округе</t>
  </si>
  <si>
    <t>Формирование доступной для инвалидов среды жизнедеятельности в Ветлужском муниципальном округе</t>
  </si>
  <si>
    <t>Антинаркотическая программа на территории  Ветлужского муниципального округа Нижегородской области</t>
  </si>
  <si>
    <t>Переселение граждан из аварийного жилищного фонда на территории Ветлужского муниципального округа Нижегородской области</t>
  </si>
  <si>
    <t>Развитие пассажирского автотранспорта на территории  Ветлужского муниципального округа Нижегородской области</t>
  </si>
  <si>
    <t>Формирование современной городской среды на территории Ветлужского муниципального округа Нижегородской области</t>
  </si>
  <si>
    <t>Профилактика преступлений и иных правонарушений на территории Ветлужского муниципального округа</t>
  </si>
  <si>
    <t>Повышение безопасности дорожного движения на территории Ветлужского муниципального округа Нижегородской области</t>
  </si>
  <si>
    <t>Развитие средств массовой информации в  Ветлужском муниципальном  округе</t>
  </si>
  <si>
    <t>Улучшение экологической обстановки на территории Ветлужского муниципального округа</t>
  </si>
  <si>
    <t>Развитие транспортной инфраструктуры Ветлужского муниципального округа Нижегородской области</t>
  </si>
  <si>
    <t>Развитие предпринимательства в Ветлужском муниципальном округе</t>
  </si>
  <si>
    <t>Развитие туризма Ветлужского муниципального округа Нижегородской области</t>
  </si>
  <si>
    <t>Информация об исполнении за 1 месяц 2026 года в разрезе муниципальных программ</t>
  </si>
  <si>
    <t>за 1 месяц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</si>
</sst>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/>
    <xf numFmtId="0" fontId="6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abSelected="1" topLeftCell="A23" zoomScale="77" zoomScaleNormal="77" workbookViewId="0">
      <selection activeCell="E34" sqref="E34"/>
    </sheetView>
  </sheetViews>
  <sheetFormatPr defaultRowHeight="15" x14ac:dyDescent="0.25"/>
  <cols>
    <col min="1" max="1" width="43" customWidth="1"/>
    <col min="2" max="2" width="0" hidden="1" customWidth="1"/>
    <col min="3" max="3" width="19.42578125" customWidth="1"/>
    <col min="4" max="4" width="17.5703125" customWidth="1"/>
    <col min="5" max="5" width="18.42578125" customWidth="1"/>
    <col min="6" max="7" width="13" customWidth="1"/>
    <col min="8" max="8" width="19.42578125" customWidth="1"/>
  </cols>
  <sheetData>
    <row r="1" spans="1:8" ht="21" x14ac:dyDescent="0.35">
      <c r="A1" s="14" t="s">
        <v>12</v>
      </c>
      <c r="B1" s="15"/>
      <c r="C1" s="15"/>
      <c r="D1" s="15"/>
      <c r="E1" s="15"/>
      <c r="F1" s="15"/>
      <c r="G1" s="15"/>
      <c r="H1" s="15"/>
    </row>
    <row r="2" spans="1:8" ht="18.75" x14ac:dyDescent="0.3">
      <c r="A2" s="16" t="s">
        <v>38</v>
      </c>
      <c r="B2" s="17"/>
      <c r="C2" s="17"/>
      <c r="D2" s="17"/>
      <c r="E2" s="17"/>
      <c r="F2" s="17"/>
      <c r="G2" s="17"/>
      <c r="H2" s="17"/>
    </row>
    <row r="3" spans="1:8" ht="15.75" x14ac:dyDescent="0.25">
      <c r="A3" s="1"/>
      <c r="B3" s="1"/>
      <c r="C3" s="1"/>
      <c r="D3" s="1"/>
      <c r="E3" s="1"/>
      <c r="F3" s="1"/>
      <c r="G3" s="1"/>
      <c r="H3" s="1"/>
    </row>
    <row r="4" spans="1:8" ht="15" customHeight="1" x14ac:dyDescent="0.25">
      <c r="A4" s="18" t="s">
        <v>1</v>
      </c>
      <c r="B4" s="18" t="s">
        <v>0</v>
      </c>
      <c r="C4" s="20" t="s">
        <v>39</v>
      </c>
      <c r="D4" s="21"/>
      <c r="E4" s="21"/>
      <c r="F4" s="21"/>
      <c r="G4" s="21"/>
      <c r="H4" s="22"/>
    </row>
    <row r="5" spans="1:8" ht="33" customHeight="1" x14ac:dyDescent="0.25">
      <c r="A5" s="18"/>
      <c r="B5" s="18"/>
      <c r="C5" s="23" t="s">
        <v>6</v>
      </c>
      <c r="D5" s="23" t="s">
        <v>7</v>
      </c>
      <c r="E5" s="23" t="s">
        <v>4</v>
      </c>
      <c r="F5" s="20" t="s">
        <v>2</v>
      </c>
      <c r="G5" s="25"/>
      <c r="H5" s="26" t="s">
        <v>3</v>
      </c>
    </row>
    <row r="6" spans="1:8" ht="51" x14ac:dyDescent="0.25">
      <c r="A6" s="19"/>
      <c r="B6" s="19"/>
      <c r="C6" s="24"/>
      <c r="D6" s="24"/>
      <c r="E6" s="24"/>
      <c r="F6" s="5" t="s">
        <v>8</v>
      </c>
      <c r="G6" s="5" t="s">
        <v>9</v>
      </c>
      <c r="H6" s="27"/>
    </row>
    <row r="7" spans="1:8" x14ac:dyDescent="0.25">
      <c r="A7" s="9">
        <v>1</v>
      </c>
      <c r="B7" s="9"/>
      <c r="C7" s="9">
        <v>2</v>
      </c>
      <c r="D7" s="9">
        <v>3</v>
      </c>
      <c r="E7" s="9">
        <v>4</v>
      </c>
      <c r="F7" s="9" t="s">
        <v>10</v>
      </c>
      <c r="G7" s="9" t="s">
        <v>11</v>
      </c>
      <c r="H7" s="9">
        <v>7</v>
      </c>
    </row>
    <row r="8" spans="1:8" ht="24.75" customHeight="1" x14ac:dyDescent="0.25">
      <c r="A8" s="10" t="s">
        <v>5</v>
      </c>
      <c r="B8" s="11"/>
      <c r="C8" s="12">
        <f>SUM(C9:C33)</f>
        <v>877878789</v>
      </c>
      <c r="D8" s="12">
        <f>SUM(D9:D33)</f>
        <v>996184748.88999999</v>
      </c>
      <c r="E8" s="12">
        <f>E9+E10+E11+E12+E13+E14+E15+E16+E17+E18+E19+E20+E21+E22+E23+E24+E25+E26+E27+E33+E28+E29+E30+E31+E32</f>
        <v>43687391.610000007</v>
      </c>
      <c r="F8" s="12">
        <f t="shared" ref="F8:F33" si="0">SUM(E8/C8*100)</f>
        <v>4.9764719409344345</v>
      </c>
      <c r="G8" s="12">
        <f t="shared" ref="G8" si="1">SUM(E8/D8*100)</f>
        <v>4.3854708334652521</v>
      </c>
      <c r="H8" s="13">
        <f>H9+H10+H11+H12+H13+H14+H15+H16+H17+H18+H19+H20+H21+H22+H24+H23+H25+H26+H27+H33+H28+H29+H30+H31+H32</f>
        <v>100</v>
      </c>
    </row>
    <row r="9" spans="1:8" ht="63.75" customHeight="1" x14ac:dyDescent="0.25">
      <c r="A9" s="2" t="s">
        <v>13</v>
      </c>
      <c r="B9" s="4"/>
      <c r="C9" s="6">
        <v>46788100</v>
      </c>
      <c r="D9" s="6">
        <v>46788100</v>
      </c>
      <c r="E9" s="8">
        <v>1669396.91</v>
      </c>
      <c r="F9" s="6">
        <f t="shared" si="0"/>
        <v>3.5679946610356046</v>
      </c>
      <c r="G9" s="6">
        <f t="shared" ref="G9:G33" si="2">SUM(E9/D9*100)</f>
        <v>3.5679946610356046</v>
      </c>
      <c r="H9" s="7">
        <f>E9/E8*100</f>
        <v>3.8212327366733341</v>
      </c>
    </row>
    <row r="10" spans="1:8" ht="36.75" customHeight="1" x14ac:dyDescent="0.25">
      <c r="A10" s="2" t="s">
        <v>14</v>
      </c>
      <c r="B10" s="3"/>
      <c r="C10" s="6">
        <v>15469100</v>
      </c>
      <c r="D10" s="8">
        <v>15469100</v>
      </c>
      <c r="E10" s="8">
        <v>2929520</v>
      </c>
      <c r="F10" s="6">
        <f t="shared" si="0"/>
        <v>18.937882617605421</v>
      </c>
      <c r="G10" s="6">
        <f t="shared" si="2"/>
        <v>18.937882617605421</v>
      </c>
      <c r="H10" s="7">
        <f>E10/E8*100</f>
        <v>6.7056418157256967</v>
      </c>
    </row>
    <row r="11" spans="1:8" ht="48" customHeight="1" x14ac:dyDescent="0.25">
      <c r="A11" s="2" t="s">
        <v>15</v>
      </c>
      <c r="B11" s="3"/>
      <c r="C11" s="6">
        <v>183600</v>
      </c>
      <c r="D11" s="8">
        <v>14200</v>
      </c>
      <c r="E11" s="8">
        <v>0</v>
      </c>
      <c r="F11" s="6">
        <f t="shared" si="0"/>
        <v>0</v>
      </c>
      <c r="G11" s="6">
        <v>0</v>
      </c>
      <c r="H11" s="7">
        <f>E11/E8*100</f>
        <v>0</v>
      </c>
    </row>
    <row r="12" spans="1:8" ht="81" customHeight="1" x14ac:dyDescent="0.25">
      <c r="A12" s="2" t="s">
        <v>16</v>
      </c>
      <c r="B12" s="3"/>
      <c r="C12" s="6">
        <v>179700</v>
      </c>
      <c r="D12" s="8">
        <v>179700</v>
      </c>
      <c r="E12" s="8">
        <v>0</v>
      </c>
      <c r="F12" s="6">
        <f t="shared" si="0"/>
        <v>0</v>
      </c>
      <c r="G12" s="6">
        <f t="shared" si="2"/>
        <v>0</v>
      </c>
      <c r="H12" s="7">
        <f>E12/E8*100</f>
        <v>0</v>
      </c>
    </row>
    <row r="13" spans="1:8" ht="62.25" customHeight="1" x14ac:dyDescent="0.25">
      <c r="A13" s="2" t="s">
        <v>17</v>
      </c>
      <c r="B13" s="3"/>
      <c r="C13" s="6">
        <v>39349942</v>
      </c>
      <c r="D13" s="8">
        <v>45180967</v>
      </c>
      <c r="E13" s="8">
        <v>856732.65</v>
      </c>
      <c r="F13" s="6">
        <f t="shared" si="0"/>
        <v>2.177214517876545</v>
      </c>
      <c r="G13" s="6">
        <f t="shared" si="2"/>
        <v>1.8962246868244321</v>
      </c>
      <c r="H13" s="7">
        <f>E13/E8*100</f>
        <v>1.9610524190780358</v>
      </c>
    </row>
    <row r="14" spans="1:8" ht="48.75" customHeight="1" x14ac:dyDescent="0.25">
      <c r="A14" s="2" t="s">
        <v>18</v>
      </c>
      <c r="B14" s="3"/>
      <c r="C14" s="6">
        <v>156126150</v>
      </c>
      <c r="D14" s="8">
        <v>157171107.59999999</v>
      </c>
      <c r="E14" s="8">
        <v>11073585.48</v>
      </c>
      <c r="F14" s="6">
        <f t="shared" si="0"/>
        <v>7.0927166781477675</v>
      </c>
      <c r="G14" s="6">
        <f t="shared" si="2"/>
        <v>7.0455605035133066</v>
      </c>
      <c r="H14" s="7">
        <f>E14/E8*100</f>
        <v>25.347325788764341</v>
      </c>
    </row>
    <row r="15" spans="1:8" ht="46.5" customHeight="1" x14ac:dyDescent="0.25">
      <c r="A15" s="2" t="s">
        <v>36</v>
      </c>
      <c r="B15" s="3"/>
      <c r="C15" s="6">
        <v>550000</v>
      </c>
      <c r="D15" s="8">
        <v>550000</v>
      </c>
      <c r="E15" s="8">
        <v>0</v>
      </c>
      <c r="F15" s="6">
        <f t="shared" si="0"/>
        <v>0</v>
      </c>
      <c r="G15" s="6">
        <f t="shared" si="2"/>
        <v>0</v>
      </c>
      <c r="H15" s="7">
        <f>E15/E8*100</f>
        <v>0</v>
      </c>
    </row>
    <row r="16" spans="1:8" ht="48" customHeight="1" x14ac:dyDescent="0.25">
      <c r="A16" s="2" t="s">
        <v>19</v>
      </c>
      <c r="B16" s="3"/>
      <c r="C16" s="6">
        <v>437578247</v>
      </c>
      <c r="D16" s="8">
        <v>441247291.04000002</v>
      </c>
      <c r="E16" s="8">
        <v>13703004.710000001</v>
      </c>
      <c r="F16" s="6">
        <f t="shared" si="0"/>
        <v>3.1315552827286686</v>
      </c>
      <c r="G16" s="6">
        <f t="shared" si="2"/>
        <v>3.1055158837808694</v>
      </c>
      <c r="H16" s="7">
        <f>E16/E8*100</f>
        <v>31.36603996028775</v>
      </c>
    </row>
    <row r="17" spans="1:8" ht="63" customHeight="1" x14ac:dyDescent="0.25">
      <c r="A17" s="2" t="s">
        <v>20</v>
      </c>
      <c r="B17" s="3"/>
      <c r="C17" s="6">
        <v>4039200</v>
      </c>
      <c r="D17" s="8">
        <v>4039200</v>
      </c>
      <c r="E17" s="8">
        <v>38440.32</v>
      </c>
      <c r="F17" s="6">
        <f t="shared" si="0"/>
        <v>0.95168152109328574</v>
      </c>
      <c r="G17" s="6">
        <f t="shared" si="2"/>
        <v>0.95168152109328574</v>
      </c>
      <c r="H17" s="7">
        <f>E17/E8*100</f>
        <v>8.7989505858255546E-2</v>
      </c>
    </row>
    <row r="18" spans="1:8" ht="79.5" customHeight="1" x14ac:dyDescent="0.25">
      <c r="A18" s="2" t="s">
        <v>21</v>
      </c>
      <c r="B18" s="3"/>
      <c r="C18" s="6">
        <v>28500</v>
      </c>
      <c r="D18" s="8">
        <v>28500</v>
      </c>
      <c r="E18" s="8">
        <v>0</v>
      </c>
      <c r="F18" s="6">
        <f t="shared" si="0"/>
        <v>0</v>
      </c>
      <c r="G18" s="6">
        <f t="shared" si="2"/>
        <v>0</v>
      </c>
      <c r="H18" s="7">
        <f>E18/E8*100</f>
        <v>0</v>
      </c>
    </row>
    <row r="19" spans="1:8" ht="79.5" customHeight="1" x14ac:dyDescent="0.25">
      <c r="A19" s="2" t="s">
        <v>22</v>
      </c>
      <c r="B19" s="3"/>
      <c r="C19" s="6">
        <v>10211000</v>
      </c>
      <c r="D19" s="8">
        <v>10211000</v>
      </c>
      <c r="E19" s="8">
        <v>0</v>
      </c>
      <c r="F19" s="6">
        <f t="shared" si="0"/>
        <v>0</v>
      </c>
      <c r="G19" s="6">
        <f t="shared" si="2"/>
        <v>0</v>
      </c>
      <c r="H19" s="7">
        <f>E19/E8*100</f>
        <v>0</v>
      </c>
    </row>
    <row r="20" spans="1:8" ht="51" customHeight="1" x14ac:dyDescent="0.25">
      <c r="A20" s="2" t="s">
        <v>23</v>
      </c>
      <c r="B20" s="3"/>
      <c r="C20" s="6">
        <v>8600</v>
      </c>
      <c r="D20" s="8">
        <v>8600</v>
      </c>
      <c r="E20" s="8">
        <v>0</v>
      </c>
      <c r="F20" s="6">
        <f t="shared" si="0"/>
        <v>0</v>
      </c>
      <c r="G20" s="6">
        <f t="shared" si="2"/>
        <v>0</v>
      </c>
      <c r="H20" s="7">
        <f>E20/E8*100</f>
        <v>0</v>
      </c>
    </row>
    <row r="21" spans="1:8" ht="63" customHeight="1" x14ac:dyDescent="0.25">
      <c r="A21" s="2" t="s">
        <v>24</v>
      </c>
      <c r="B21" s="3"/>
      <c r="C21" s="6">
        <v>20267000</v>
      </c>
      <c r="D21" s="8">
        <v>35267000</v>
      </c>
      <c r="E21" s="8">
        <v>882269.52</v>
      </c>
      <c r="F21" s="6">
        <f t="shared" si="0"/>
        <v>4.3532319534218189</v>
      </c>
      <c r="G21" s="6">
        <f t="shared" si="2"/>
        <v>2.5016857685655145</v>
      </c>
      <c r="H21" s="7">
        <f>E21/E8*100</f>
        <v>2.0195060576655011</v>
      </c>
    </row>
    <row r="22" spans="1:8" ht="33.75" customHeight="1" x14ac:dyDescent="0.25">
      <c r="A22" s="2" t="s">
        <v>25</v>
      </c>
      <c r="B22" s="3"/>
      <c r="C22" s="6">
        <v>6315300</v>
      </c>
      <c r="D22" s="8">
        <v>6315300</v>
      </c>
      <c r="E22" s="8">
        <v>339650.92</v>
      </c>
      <c r="F22" s="6">
        <f t="shared" si="0"/>
        <v>5.3782230456193689</v>
      </c>
      <c r="G22" s="6">
        <f t="shared" si="2"/>
        <v>5.3782230456193689</v>
      </c>
      <c r="H22" s="7">
        <f>E22/E8*100</f>
        <v>0.77745753976818832</v>
      </c>
    </row>
    <row r="23" spans="1:8" ht="49.5" customHeight="1" x14ac:dyDescent="0.25">
      <c r="A23" s="2" t="s">
        <v>26</v>
      </c>
      <c r="B23" s="3"/>
      <c r="C23" s="6">
        <v>260000</v>
      </c>
      <c r="D23" s="8">
        <v>260000</v>
      </c>
      <c r="E23" s="8">
        <v>0</v>
      </c>
      <c r="F23" s="6">
        <f t="shared" si="0"/>
        <v>0</v>
      </c>
      <c r="G23" s="6">
        <f t="shared" si="2"/>
        <v>0</v>
      </c>
      <c r="H23" s="7">
        <f>E23/E8*100</f>
        <v>0</v>
      </c>
    </row>
    <row r="24" spans="1:8" ht="63" customHeight="1" x14ac:dyDescent="0.25">
      <c r="A24" s="2" t="s">
        <v>27</v>
      </c>
      <c r="B24" s="3"/>
      <c r="C24" s="6">
        <v>43700</v>
      </c>
      <c r="D24" s="8">
        <v>43700</v>
      </c>
      <c r="E24" s="8">
        <v>0</v>
      </c>
      <c r="F24" s="6">
        <f t="shared" si="0"/>
        <v>0</v>
      </c>
      <c r="G24" s="6">
        <f t="shared" si="2"/>
        <v>0</v>
      </c>
      <c r="H24" s="7">
        <f>E24/E8*100</f>
        <v>0</v>
      </c>
    </row>
    <row r="25" spans="1:8" ht="63.75" customHeight="1" x14ac:dyDescent="0.25">
      <c r="A25" s="2" t="s">
        <v>28</v>
      </c>
      <c r="B25" s="3"/>
      <c r="C25" s="6">
        <v>1100000</v>
      </c>
      <c r="D25" s="8">
        <v>1100000</v>
      </c>
      <c r="E25" s="8">
        <v>0</v>
      </c>
      <c r="F25" s="6">
        <f t="shared" si="0"/>
        <v>0</v>
      </c>
      <c r="G25" s="6">
        <f t="shared" si="2"/>
        <v>0</v>
      </c>
      <c r="H25" s="7">
        <f>E25/E8*100</f>
        <v>0</v>
      </c>
    </row>
    <row r="26" spans="1:8" ht="65.25" customHeight="1" x14ac:dyDescent="0.25">
      <c r="A26" s="2" t="s">
        <v>29</v>
      </c>
      <c r="B26" s="3"/>
      <c r="C26" s="6">
        <v>12839400</v>
      </c>
      <c r="D26" s="8">
        <v>12839400</v>
      </c>
      <c r="E26" s="8">
        <v>6037125</v>
      </c>
      <c r="F26" s="6">
        <f t="shared" si="0"/>
        <v>47.02030468713491</v>
      </c>
      <c r="G26" s="6">
        <f t="shared" si="2"/>
        <v>47.02030468713491</v>
      </c>
      <c r="H26" s="7">
        <f>E26/E8*100</f>
        <v>13.818918405323396</v>
      </c>
    </row>
    <row r="27" spans="1:8" ht="60.75" customHeight="1" x14ac:dyDescent="0.25">
      <c r="A27" s="2" t="s">
        <v>30</v>
      </c>
      <c r="B27" s="3"/>
      <c r="C27" s="6">
        <v>93318900</v>
      </c>
      <c r="D27" s="8">
        <v>171255500</v>
      </c>
      <c r="E27" s="8">
        <v>4960000</v>
      </c>
      <c r="F27" s="6">
        <f t="shared" si="0"/>
        <v>5.3151076577199259</v>
      </c>
      <c r="G27" s="6">
        <f t="shared" si="2"/>
        <v>2.8962573464793828</v>
      </c>
      <c r="H27" s="7">
        <f>E27/E8*100</f>
        <v>11.353390113738584</v>
      </c>
    </row>
    <row r="28" spans="1:8" ht="50.25" customHeight="1" x14ac:dyDescent="0.25">
      <c r="A28" s="2" t="s">
        <v>31</v>
      </c>
      <c r="B28" s="3"/>
      <c r="C28" s="6">
        <v>98500</v>
      </c>
      <c r="D28" s="8">
        <v>98500</v>
      </c>
      <c r="E28" s="8">
        <v>0</v>
      </c>
      <c r="F28" s="6">
        <f t="shared" si="0"/>
        <v>0</v>
      </c>
      <c r="G28" s="6">
        <f t="shared" si="2"/>
        <v>0</v>
      </c>
      <c r="H28" s="7">
        <f>E28/E8*100</f>
        <v>0</v>
      </c>
    </row>
    <row r="29" spans="1:8" ht="60.75" customHeight="1" x14ac:dyDescent="0.25">
      <c r="A29" s="2" t="s">
        <v>32</v>
      </c>
      <c r="B29" s="3"/>
      <c r="C29" s="6">
        <v>545700</v>
      </c>
      <c r="D29" s="8">
        <v>545700</v>
      </c>
      <c r="E29" s="8">
        <v>0</v>
      </c>
      <c r="F29" s="6">
        <f t="shared" si="0"/>
        <v>0</v>
      </c>
      <c r="G29" s="6">
        <f t="shared" si="2"/>
        <v>0</v>
      </c>
      <c r="H29" s="7">
        <f>E29/E8*100</f>
        <v>0</v>
      </c>
    </row>
    <row r="30" spans="1:8" ht="34.5" customHeight="1" x14ac:dyDescent="0.25">
      <c r="A30" s="2" t="s">
        <v>33</v>
      </c>
      <c r="B30" s="3"/>
      <c r="C30" s="6">
        <v>3774700</v>
      </c>
      <c r="D30" s="8">
        <v>3774675</v>
      </c>
      <c r="E30" s="8">
        <v>148500</v>
      </c>
      <c r="F30" s="6">
        <f t="shared" si="0"/>
        <v>3.9340874771505017</v>
      </c>
      <c r="G30" s="6">
        <f t="shared" si="2"/>
        <v>3.9341135329531678</v>
      </c>
      <c r="H30" s="7">
        <f>E30/E8*100</f>
        <v>0.3399150064294717</v>
      </c>
    </row>
    <row r="31" spans="1:8" ht="48.75" customHeight="1" x14ac:dyDescent="0.25">
      <c r="A31" s="2" t="s">
        <v>34</v>
      </c>
      <c r="B31" s="3"/>
      <c r="C31" s="6">
        <v>0</v>
      </c>
      <c r="D31" s="8">
        <v>2505684.21</v>
      </c>
      <c r="E31" s="8">
        <v>0</v>
      </c>
      <c r="F31" s="6">
        <f>SUM(E31/1*100)</f>
        <v>0</v>
      </c>
      <c r="G31" s="6">
        <f t="shared" si="2"/>
        <v>0</v>
      </c>
      <c r="H31" s="7">
        <f>E31/E8*100</f>
        <v>0</v>
      </c>
    </row>
    <row r="32" spans="1:8" ht="48.75" customHeight="1" x14ac:dyDescent="0.25">
      <c r="A32" s="2" t="s">
        <v>35</v>
      </c>
      <c r="B32" s="3"/>
      <c r="C32" s="6">
        <v>28803400</v>
      </c>
      <c r="D32" s="8">
        <v>41291474.039999999</v>
      </c>
      <c r="E32" s="8">
        <v>1049166.1000000001</v>
      </c>
      <c r="F32" s="6">
        <f t="shared" ref="F32" si="3">SUM(E32/C32*100)</f>
        <v>3.642507828936862</v>
      </c>
      <c r="G32" s="6">
        <f t="shared" ref="G32" si="4">SUM(E32/D32*100)</f>
        <v>2.5408782912028012</v>
      </c>
      <c r="H32" s="7">
        <f>E32/E8*100</f>
        <v>2.4015306506874325</v>
      </c>
    </row>
    <row r="33" spans="1:8" ht="48.75" customHeight="1" x14ac:dyDescent="0.25">
      <c r="A33" s="2" t="s">
        <v>37</v>
      </c>
      <c r="B33" s="3"/>
      <c r="C33" s="6">
        <v>50</v>
      </c>
      <c r="D33" s="8">
        <v>50</v>
      </c>
      <c r="E33" s="8">
        <v>0</v>
      </c>
      <c r="F33" s="6">
        <f t="shared" si="0"/>
        <v>0</v>
      </c>
      <c r="G33" s="6">
        <f t="shared" si="2"/>
        <v>0</v>
      </c>
      <c r="H33" s="7">
        <f>E33/E8*100</f>
        <v>0</v>
      </c>
    </row>
  </sheetData>
  <mergeCells count="10">
    <mergeCell ref="A1:H1"/>
    <mergeCell ref="A2:H2"/>
    <mergeCell ref="A4:A6"/>
    <mergeCell ref="B4:B6"/>
    <mergeCell ref="C4:H4"/>
    <mergeCell ref="C5:C6"/>
    <mergeCell ref="D5:D6"/>
    <mergeCell ref="E5:E6"/>
    <mergeCell ref="F5:G5"/>
    <mergeCell ref="H5:H6"/>
  </mergeCells>
  <pageMargins left="0.25" right="0.25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1 месяц 2026 года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fu5</dc:creator>
  <cp:lastModifiedBy>Chetverikova</cp:lastModifiedBy>
  <cp:lastPrinted>2026-02-12T07:48:14Z</cp:lastPrinted>
  <dcterms:created xsi:type="dcterms:W3CDTF">2016-08-26T05:17:14Z</dcterms:created>
  <dcterms:modified xsi:type="dcterms:W3CDTF">2026-02-12T08:20:03Z</dcterms:modified>
</cp:coreProperties>
</file>